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ithr3\Desktop\"/>
    </mc:Choice>
  </mc:AlternateContent>
  <xr:revisionPtr revIDLastSave="0" documentId="8_{79CE7CCE-E238-4680-B5D9-EACBF4CD0324}" xr6:coauthVersionLast="47" xr6:coauthVersionMax="47" xr10:uidLastSave="{00000000-0000-0000-0000-000000000000}"/>
  <bookViews>
    <workbookView xWindow="-120" yWindow="-120" windowWidth="29040" windowHeight="15840" activeTab="1" xr2:uid="{4FE63821-9287-4F6E-962D-D0B85EBAFAFC}"/>
  </bookViews>
  <sheets>
    <sheet name="SS" sheetId="3" r:id="rId1"/>
    <sheet name="SF" sheetId="1" r:id="rId2"/>
  </sheets>
  <externalReferences>
    <externalReference r:id="rId3"/>
  </externalReferences>
  <definedNames>
    <definedName name="IncludeManAdj">'[1]Manual Adjustments'!$D$8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" l="1"/>
  <c r="B39" i="3" l="1"/>
  <c r="B23" i="1" l="1"/>
  <c r="B26" i="3" l="1"/>
  <c r="B50" i="3" l="1"/>
  <c r="B37" i="3"/>
  <c r="B29" i="3"/>
  <c r="B21" i="3"/>
  <c r="B23" i="3" s="1"/>
  <c r="B16" i="3"/>
  <c r="B10" i="3"/>
  <c r="B50" i="1"/>
  <c r="B41" i="3" l="1"/>
  <c r="B45" i="3" s="1"/>
  <c r="B37" i="1"/>
  <c r="B29" i="1"/>
  <c r="B21" i="1"/>
  <c r="B16" i="1"/>
  <c r="B10" i="1"/>
  <c r="B41" i="1" l="1"/>
  <c r="B45" i="1" s="1"/>
</calcChain>
</file>

<file path=xl/sharedStrings.xml><?xml version="1.0" encoding="utf-8"?>
<sst xmlns="http://schemas.openxmlformats.org/spreadsheetml/2006/main" count="80" uniqueCount="38">
  <si>
    <t>CCG Report of Investment in General Practice - 2019-20</t>
  </si>
  <si>
    <t>2019-20</t>
  </si>
  <si>
    <t>£000</t>
  </si>
  <si>
    <t>Global Sum</t>
  </si>
  <si>
    <t>MPIG correction factor</t>
  </si>
  <si>
    <t>Balance of PMS Expenditure</t>
  </si>
  <si>
    <t>APMS essential &amp; additional services and other payments</t>
  </si>
  <si>
    <t>Primary Care Network Participation</t>
  </si>
  <si>
    <t>Total Essential and Additional Services</t>
  </si>
  <si>
    <t xml:space="preserve">Quality and Outcomes Framework </t>
  </si>
  <si>
    <t xml:space="preserve">Direct Enhanced and Other Services </t>
  </si>
  <si>
    <t xml:space="preserve">Local Incentive Schemes </t>
  </si>
  <si>
    <t xml:space="preserve">Total Enhanced Services </t>
  </si>
  <si>
    <t>Premises</t>
  </si>
  <si>
    <t>PCO Administered Funds</t>
  </si>
  <si>
    <t>IT</t>
  </si>
  <si>
    <t>Total Other Payments</t>
  </si>
  <si>
    <t>Subtotal</t>
  </si>
  <si>
    <t>Improving Access to General Practice</t>
  </si>
  <si>
    <t>Estates and Technology Transformation Programme</t>
  </si>
  <si>
    <t>General Practice Workforce Programmes  </t>
  </si>
  <si>
    <t>Other General Practice Transformation Programmes</t>
  </si>
  <si>
    <t>Total Access and Transformation</t>
  </si>
  <si>
    <t>Primary Care Network Leadership</t>
  </si>
  <si>
    <t>Primary Care Network Workforce</t>
  </si>
  <si>
    <t>Primary Care Network Extended Hours Access</t>
  </si>
  <si>
    <t>Primary Care Network Care Home Premium</t>
  </si>
  <si>
    <t>Primary Care Network Investment and Impact Fund</t>
  </si>
  <si>
    <t>Primary Care Network Support</t>
  </si>
  <si>
    <t>Primary Care Network DES</t>
  </si>
  <si>
    <t xml:space="preserve">Other </t>
  </si>
  <si>
    <t>Total Net of Dispensing</t>
  </si>
  <si>
    <t>Cost of Dispensing Fees (incl. DSQS)</t>
  </si>
  <si>
    <t>Total including Dispensing Fees</t>
  </si>
  <si>
    <t>Total Local Incentive Schemes</t>
  </si>
  <si>
    <t>LQC Part 1</t>
  </si>
  <si>
    <t>LQC Part 2 &amp; 3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</si>
  <si>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Includes Oxygen Costs, and the CCG Commissioning and Meds Management Teams.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</si>
</sst>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0" fillId="0" borderId="3" xfId="0" applyBorder="1"/>
    <xf numFmtId="0" fontId="1" fillId="0" borderId="7" xfId="0" applyFont="1" applyBorder="1"/>
    <xf numFmtId="0" fontId="1" fillId="0" borderId="3" xfId="0" applyFont="1" applyBorder="1"/>
    <xf numFmtId="0" fontId="1" fillId="4" borderId="7" xfId="0" applyFont="1" applyFill="1" applyBorder="1"/>
    <xf numFmtId="0" fontId="1" fillId="0" borderId="9" xfId="0" applyFont="1" applyBorder="1"/>
    <xf numFmtId="0" fontId="2" fillId="0" borderId="11" xfId="0" applyFont="1" applyBorder="1"/>
    <xf numFmtId="0" fontId="2" fillId="0" borderId="13" xfId="0" applyFont="1" applyBorder="1"/>
    <xf numFmtId="0" fontId="0" fillId="0" borderId="15" xfId="0" applyBorder="1"/>
    <xf numFmtId="0" fontId="1" fillId="0" borderId="25" xfId="0" applyFont="1" applyBorder="1"/>
    <xf numFmtId="0" fontId="0" fillId="0" borderId="5" xfId="0" applyBorder="1" applyProtection="1">
      <protection locked="0"/>
    </xf>
    <xf numFmtId="164" fontId="0" fillId="0" borderId="12" xfId="1" applyNumberFormat="1" applyFont="1" applyBorder="1"/>
    <xf numFmtId="164" fontId="1" fillId="0" borderId="14" xfId="1" applyNumberFormat="1" applyFont="1" applyBorder="1" applyAlignment="1">
      <alignment horizontal="center"/>
    </xf>
    <xf numFmtId="164" fontId="1" fillId="0" borderId="16" xfId="1" quotePrefix="1" applyNumberFormat="1" applyFont="1" applyBorder="1" applyAlignment="1">
      <alignment horizontal="center"/>
    </xf>
    <xf numFmtId="164" fontId="1" fillId="0" borderId="8" xfId="1" applyNumberFormat="1" applyFont="1" applyBorder="1"/>
    <xf numFmtId="164" fontId="1" fillId="4" borderId="8" xfId="1" applyNumberFormat="1" applyFont="1" applyFill="1" applyBorder="1"/>
    <xf numFmtId="164" fontId="1" fillId="0" borderId="10" xfId="1" applyNumberFormat="1" applyFont="1" applyBorder="1"/>
    <xf numFmtId="164" fontId="1" fillId="0" borderId="4" xfId="1" applyNumberFormat="1" applyFont="1" applyBorder="1"/>
    <xf numFmtId="164" fontId="1" fillId="0" borderId="4" xfId="1" applyNumberFormat="1" applyFont="1" applyBorder="1" applyAlignment="1">
      <alignment horizontal="center"/>
    </xf>
    <xf numFmtId="164" fontId="1" fillId="0" borderId="4" xfId="1" quotePrefix="1" applyNumberFormat="1" applyFont="1" applyBorder="1" applyAlignment="1">
      <alignment horizontal="right" vertical="center"/>
    </xf>
    <xf numFmtId="164" fontId="1" fillId="0" borderId="6" xfId="1" applyNumberFormat="1" applyFont="1" applyBorder="1" applyAlignment="1" applyProtection="1">
      <alignment horizontal="right" vertical="center"/>
      <protection locked="0"/>
    </xf>
    <xf numFmtId="164" fontId="1" fillId="0" borderId="26" xfId="1" applyNumberFormat="1" applyFont="1" applyBorder="1" applyAlignment="1">
      <alignment horizontal="right"/>
    </xf>
    <xf numFmtId="164" fontId="0" fillId="0" borderId="0" xfId="1" applyNumberFormat="1" applyFont="1"/>
    <xf numFmtId="0" fontId="1" fillId="0" borderId="0" xfId="0" applyFont="1"/>
    <xf numFmtId="0" fontId="0" fillId="0" borderId="19" xfId="0" applyFill="1" applyBorder="1"/>
    <xf numFmtId="0" fontId="0" fillId="0" borderId="21" xfId="0" applyFill="1" applyBorder="1"/>
    <xf numFmtId="0" fontId="1" fillId="0" borderId="3" xfId="0" applyFont="1" applyFill="1" applyBorder="1"/>
    <xf numFmtId="0" fontId="0" fillId="0" borderId="23" xfId="0" applyFill="1" applyBorder="1"/>
    <xf numFmtId="0" fontId="1" fillId="0" borderId="7" xfId="0" applyFont="1" applyFill="1" applyBorder="1"/>
    <xf numFmtId="164" fontId="0" fillId="0" borderId="20" xfId="1" applyNumberFormat="1" applyFont="1" applyFill="1" applyBorder="1" applyProtection="1">
      <protection locked="0"/>
    </xf>
    <xf numFmtId="164" fontId="0" fillId="0" borderId="22" xfId="1" applyNumberFormat="1" applyFont="1" applyFill="1" applyBorder="1" applyProtection="1">
      <protection locked="0"/>
    </xf>
    <xf numFmtId="164" fontId="0" fillId="0" borderId="24" xfId="1" applyNumberFormat="1" applyFont="1" applyFill="1" applyBorder="1" applyProtection="1">
      <protection locked="0"/>
    </xf>
    <xf numFmtId="164" fontId="1" fillId="0" borderId="4" xfId="1" applyNumberFormat="1" applyFont="1" applyFill="1" applyBorder="1"/>
    <xf numFmtId="164" fontId="1" fillId="0" borderId="4" xfId="1" applyNumberFormat="1" applyFont="1" applyFill="1" applyBorder="1" applyProtection="1">
      <protection locked="0"/>
    </xf>
    <xf numFmtId="164" fontId="1" fillId="0" borderId="8" xfId="1" applyNumberFormat="1" applyFont="1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e\1.%20Reporting\5.%20Month%20End\1920\Month%2012\8.%20Submissions\Non-ISFE\01T%20Non-ISFE%20Template%20v1.4.22%20Month%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e"/>
      <sheetName val="Main"/>
      <sheetName val="Validations"/>
      <sheetName val="SUMMARY &amp; CHARTS"/>
      <sheetName val="CCG COMMENTARY"/>
      <sheetName val="Allocations"/>
      <sheetName val="data_ChartData"/>
      <sheetName val="CCG TB"/>
      <sheetName val="PC Mapping"/>
      <sheetName val="CCG VARIANCE ANALYSIS"/>
      <sheetName val="CCG CSF"/>
      <sheetName val="Man Adj - Guidance"/>
      <sheetName val="Manual Adjustments"/>
      <sheetName val="CCG RISK"/>
      <sheetName val="data_RiskData"/>
      <sheetName val="CCG QIPP"/>
      <sheetName val="data_QIPPData"/>
      <sheetName val="CCG RUN RATE"/>
      <sheetName val="CCG UNDERLYING POSITION"/>
      <sheetName val="CHC"/>
      <sheetName val="data_CHCCases"/>
      <sheetName val="MH"/>
      <sheetName val="GPFV"/>
      <sheetName val="Table_1"/>
      <sheetName val="CCM1Lookups"/>
      <sheetName val="CCM4 Lookups"/>
      <sheetName val="CCM6 Lookups"/>
      <sheetName val="Ledger Lookups"/>
      <sheetName val="Regional_PMO_Support_CostCentre"/>
      <sheetName val="Regional_GPFV_Budget_CostCentre"/>
      <sheetName val="ETTP_Revenue_CostCentre"/>
      <sheetName val="RLT_CostCentre"/>
      <sheetName val="Detailed Data"/>
      <sheetName val="CAPITAL"/>
      <sheetName val="data_CapitalData"/>
      <sheetName val="Bulk Utilities"/>
      <sheetName val="Passwords"/>
      <sheetName val="data_DataSheet"/>
      <sheetName val="Lookups"/>
      <sheetName val="ANALYSIS_2"/>
      <sheetName val="COST_CENTRE"/>
      <sheetName val="PHASING"/>
      <sheetName val="PHASING2"/>
      <sheetName val="SUBJECTIVE"/>
      <sheetName val="HDP"/>
      <sheetName val="_VersionHistor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D8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3CA96-C9D6-4F94-BD2F-7FF1F1669356}">
  <dimension ref="A1:D53"/>
  <sheetViews>
    <sheetView showGridLines="0" topLeftCell="A34" workbookViewId="0">
      <selection activeCell="A53" sqref="A53:C60"/>
    </sheetView>
  </sheetViews>
  <sheetFormatPr defaultRowHeight="15" x14ac:dyDescent="0.25"/>
  <cols>
    <col min="1" max="1" width="57" bestFit="1" customWidth="1"/>
    <col min="2" max="2" width="10.5703125" style="22" bestFit="1" customWidth="1"/>
    <col min="12" max="12" width="10" bestFit="1" customWidth="1"/>
  </cols>
  <sheetData>
    <row r="1" spans="1:2" x14ac:dyDescent="0.25">
      <c r="A1" s="6" t="s">
        <v>0</v>
      </c>
      <c r="B1" s="11"/>
    </row>
    <row r="2" spans="1:2" x14ac:dyDescent="0.25">
      <c r="A2" s="7"/>
      <c r="B2" s="12" t="s">
        <v>1</v>
      </c>
    </row>
    <row r="3" spans="1:2" ht="15.75" thickBot="1" x14ac:dyDescent="0.3">
      <c r="A3" s="8"/>
      <c r="B3" s="13" t="s">
        <v>2</v>
      </c>
    </row>
    <row r="4" spans="1:2" x14ac:dyDescent="0.25">
      <c r="A4" s="43"/>
      <c r="B4" s="44"/>
    </row>
    <row r="5" spans="1:2" x14ac:dyDescent="0.25">
      <c r="A5" s="24" t="s">
        <v>3</v>
      </c>
      <c r="B5" s="29">
        <v>9241.5393600000007</v>
      </c>
    </row>
    <row r="6" spans="1:2" x14ac:dyDescent="0.25">
      <c r="A6" s="25" t="s">
        <v>4</v>
      </c>
      <c r="B6" s="30">
        <v>0</v>
      </c>
    </row>
    <row r="7" spans="1:2" x14ac:dyDescent="0.25">
      <c r="A7" s="25" t="s">
        <v>5</v>
      </c>
      <c r="B7" s="30">
        <v>2817.7053999999998</v>
      </c>
    </row>
    <row r="8" spans="1:2" x14ac:dyDescent="0.25">
      <c r="A8" s="25" t="s">
        <v>6</v>
      </c>
      <c r="B8" s="30">
        <v>2688.7207199999998</v>
      </c>
    </row>
    <row r="9" spans="1:2" ht="15.75" thickBot="1" x14ac:dyDescent="0.3">
      <c r="A9" s="27" t="s">
        <v>7</v>
      </c>
      <c r="B9" s="31">
        <v>260.27742000000001</v>
      </c>
    </row>
    <row r="10" spans="1:2" ht="15.75" thickTop="1" x14ac:dyDescent="0.25">
      <c r="A10" s="28" t="s">
        <v>8</v>
      </c>
      <c r="B10" s="14">
        <f>SUM(B5:B9)</f>
        <v>15008.242900000001</v>
      </c>
    </row>
    <row r="11" spans="1:2" x14ac:dyDescent="0.25">
      <c r="A11" s="37"/>
      <c r="B11" s="38"/>
    </row>
    <row r="12" spans="1:2" x14ac:dyDescent="0.25">
      <c r="A12" s="26" t="s">
        <v>9</v>
      </c>
      <c r="B12" s="32">
        <v>2179.3119999999999</v>
      </c>
    </row>
    <row r="13" spans="1:2" x14ac:dyDescent="0.25">
      <c r="A13" s="45"/>
      <c r="B13" s="46"/>
    </row>
    <row r="14" spans="1:2" x14ac:dyDescent="0.25">
      <c r="A14" s="24" t="s">
        <v>10</v>
      </c>
      <c r="B14" s="29">
        <v>192.34819999999999</v>
      </c>
    </row>
    <row r="15" spans="1:2" ht="15.75" thickBot="1" x14ac:dyDescent="0.3">
      <c r="A15" s="27" t="s">
        <v>11</v>
      </c>
      <c r="B15" s="31">
        <v>2989.9122299999999</v>
      </c>
    </row>
    <row r="16" spans="1:2" ht="15.75" thickTop="1" x14ac:dyDescent="0.25">
      <c r="A16" s="28" t="s">
        <v>12</v>
      </c>
      <c r="B16" s="34">
        <f>SUM(B14:B15)</f>
        <v>3182.2604299999998</v>
      </c>
    </row>
    <row r="17" spans="1:2" x14ac:dyDescent="0.25">
      <c r="A17" s="41"/>
      <c r="B17" s="42"/>
    </row>
    <row r="18" spans="1:2" x14ac:dyDescent="0.25">
      <c r="A18" s="24" t="s">
        <v>13</v>
      </c>
      <c r="B18" s="29">
        <v>1347.82952</v>
      </c>
    </row>
    <row r="19" spans="1:2" x14ac:dyDescent="0.25">
      <c r="A19" s="25" t="s">
        <v>14</v>
      </c>
      <c r="B19" s="30">
        <v>474.24399</v>
      </c>
    </row>
    <row r="20" spans="1:2" ht="15.75" thickBot="1" x14ac:dyDescent="0.3">
      <c r="A20" s="27" t="s">
        <v>15</v>
      </c>
      <c r="B20" s="31">
        <v>1651</v>
      </c>
    </row>
    <row r="21" spans="1:2" ht="15.75" thickTop="1" x14ac:dyDescent="0.25">
      <c r="A21" s="2" t="s">
        <v>16</v>
      </c>
      <c r="B21" s="14">
        <f>SUM(B18:B20)</f>
        <v>3473.0735100000002</v>
      </c>
    </row>
    <row r="22" spans="1:2" x14ac:dyDescent="0.25">
      <c r="A22" s="4"/>
      <c r="B22" s="15"/>
    </row>
    <row r="23" spans="1:2" ht="15.75" thickBot="1" x14ac:dyDescent="0.3">
      <c r="A23" s="5" t="s">
        <v>17</v>
      </c>
      <c r="B23" s="16">
        <f>+B21+B12+B16+B10</f>
        <v>23842.88884</v>
      </c>
    </row>
    <row r="24" spans="1:2" x14ac:dyDescent="0.25">
      <c r="A24" s="43"/>
      <c r="B24" s="44"/>
    </row>
    <row r="25" spans="1:2" x14ac:dyDescent="0.25">
      <c r="A25" s="24" t="s">
        <v>18</v>
      </c>
      <c r="B25" s="29">
        <v>1014</v>
      </c>
    </row>
    <row r="26" spans="1:2" x14ac:dyDescent="0.25">
      <c r="A26" s="25" t="s">
        <v>19</v>
      </c>
      <c r="B26" s="30">
        <f>318</f>
        <v>318</v>
      </c>
    </row>
    <row r="27" spans="1:2" x14ac:dyDescent="0.25">
      <c r="A27" s="25" t="s">
        <v>20</v>
      </c>
      <c r="B27" s="30">
        <v>0</v>
      </c>
    </row>
    <row r="28" spans="1:2" ht="15.75" thickBot="1" x14ac:dyDescent="0.3">
      <c r="A28" s="27" t="s">
        <v>21</v>
      </c>
      <c r="B28" s="31">
        <v>86.745000000000005</v>
      </c>
    </row>
    <row r="29" spans="1:2" ht="15.75" thickTop="1" x14ac:dyDescent="0.25">
      <c r="A29" s="2" t="s">
        <v>22</v>
      </c>
      <c r="B29" s="14">
        <f>SUM(B25:B28)</f>
        <v>1418.7449999999999</v>
      </c>
    </row>
    <row r="30" spans="1:2" x14ac:dyDescent="0.25">
      <c r="A30" s="41"/>
      <c r="B30" s="42"/>
    </row>
    <row r="31" spans="1:2" x14ac:dyDescent="0.25">
      <c r="A31" s="24" t="s">
        <v>23</v>
      </c>
      <c r="B31" s="29">
        <v>78.816329999999994</v>
      </c>
    </row>
    <row r="32" spans="1:2" x14ac:dyDescent="0.25">
      <c r="A32" s="25" t="s">
        <v>24</v>
      </c>
      <c r="B32" s="30">
        <v>80.772040000000004</v>
      </c>
    </row>
    <row r="33" spans="1:4" x14ac:dyDescent="0.25">
      <c r="A33" s="25" t="s">
        <v>25</v>
      </c>
      <c r="B33" s="30">
        <v>187.63130000000001</v>
      </c>
    </row>
    <row r="34" spans="1:4" x14ac:dyDescent="0.25">
      <c r="A34" s="25" t="s">
        <v>26</v>
      </c>
      <c r="B34" s="30">
        <v>0</v>
      </c>
    </row>
    <row r="35" spans="1:4" x14ac:dyDescent="0.25">
      <c r="A35" s="25" t="s">
        <v>27</v>
      </c>
      <c r="B35" s="30">
        <v>0</v>
      </c>
    </row>
    <row r="36" spans="1:4" ht="15.75" thickBot="1" x14ac:dyDescent="0.3">
      <c r="A36" s="27" t="s">
        <v>28</v>
      </c>
      <c r="B36" s="31">
        <v>230.4571</v>
      </c>
    </row>
    <row r="37" spans="1:4" ht="15.75" thickTop="1" x14ac:dyDescent="0.25">
      <c r="A37" s="28" t="s">
        <v>29</v>
      </c>
      <c r="B37" s="14">
        <f>SUM(B31:B36)</f>
        <v>577.67677000000003</v>
      </c>
    </row>
    <row r="38" spans="1:4" x14ac:dyDescent="0.25">
      <c r="A38" s="35"/>
      <c r="B38" s="36"/>
    </row>
    <row r="39" spans="1:4" x14ac:dyDescent="0.25">
      <c r="A39" s="26" t="s">
        <v>30</v>
      </c>
      <c r="B39" s="33">
        <f>71.996+1450</f>
        <v>1521.9960000000001</v>
      </c>
      <c r="D39" t="s">
        <v>37</v>
      </c>
    </row>
    <row r="40" spans="1:4" x14ac:dyDescent="0.25">
      <c r="A40" s="37"/>
      <c r="B40" s="38"/>
    </row>
    <row r="41" spans="1:4" x14ac:dyDescent="0.25">
      <c r="A41" s="3" t="s">
        <v>31</v>
      </c>
      <c r="B41" s="17">
        <f>+B23+B29+B37+B39</f>
        <v>27361.30661</v>
      </c>
    </row>
    <row r="42" spans="1:4" x14ac:dyDescent="0.25">
      <c r="A42" s="37"/>
      <c r="B42" s="38"/>
    </row>
    <row r="43" spans="1:4" x14ac:dyDescent="0.25">
      <c r="A43" s="26" t="s">
        <v>32</v>
      </c>
      <c r="B43" s="33">
        <v>82.396129999999999</v>
      </c>
    </row>
    <row r="44" spans="1:4" x14ac:dyDescent="0.25">
      <c r="A44" s="37"/>
      <c r="B44" s="38"/>
    </row>
    <row r="45" spans="1:4" ht="15.75" thickBot="1" x14ac:dyDescent="0.3">
      <c r="A45" s="5" t="s">
        <v>33</v>
      </c>
      <c r="B45" s="16">
        <f>B43+B41</f>
        <v>27443.702740000001</v>
      </c>
    </row>
    <row r="46" spans="1:4" x14ac:dyDescent="0.25">
      <c r="A46" s="39"/>
      <c r="B46" s="40"/>
    </row>
    <row r="47" spans="1:4" x14ac:dyDescent="0.25">
      <c r="A47" s="3" t="s">
        <v>11</v>
      </c>
      <c r="B47" s="18" t="s">
        <v>1</v>
      </c>
    </row>
    <row r="48" spans="1:4" x14ac:dyDescent="0.25">
      <c r="A48" s="1" t="s">
        <v>35</v>
      </c>
      <c r="B48" s="19">
        <v>2770.7890000000002</v>
      </c>
    </row>
    <row r="49" spans="1:2" ht="15.75" thickBot="1" x14ac:dyDescent="0.3">
      <c r="A49" s="10" t="s">
        <v>36</v>
      </c>
      <c r="B49" s="20">
        <v>219.12299999999999</v>
      </c>
    </row>
    <row r="50" spans="1:2" ht="16.5" thickTop="1" thickBot="1" x14ac:dyDescent="0.3">
      <c r="A50" s="9" t="s">
        <v>34</v>
      </c>
      <c r="B50" s="21">
        <f>SUM(B48:B49)</f>
        <v>2989.9120000000003</v>
      </c>
    </row>
    <row r="53" spans="1:2" x14ac:dyDescent="0.25">
      <c r="A53" s="23"/>
    </row>
  </sheetData>
  <mergeCells count="11">
    <mergeCell ref="A30:B30"/>
    <mergeCell ref="A4:B4"/>
    <mergeCell ref="A11:B11"/>
    <mergeCell ref="A13:B13"/>
    <mergeCell ref="A17:B17"/>
    <mergeCell ref="A24:B24"/>
    <mergeCell ref="A38:B38"/>
    <mergeCell ref="A40:B40"/>
    <mergeCell ref="A42:B42"/>
    <mergeCell ref="A44:B44"/>
    <mergeCell ref="A46:B46"/>
  </mergeCells>
  <pageMargins left="0.7" right="0.7" top="0.75" bottom="0.75" header="0.3" footer="0.3"/>
  <pageSetup paperSize="9" orientation="portrait" r:id="rId1"/>
  <ignoredErrors>
    <ignoredError sqref="B26 B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039B-4ABC-421F-9322-C0AF8A4FD8FD}">
  <dimension ref="A1:D52"/>
  <sheetViews>
    <sheetView showGridLines="0" tabSelected="1" workbookViewId="0"/>
  </sheetViews>
  <sheetFormatPr defaultRowHeight="15" x14ac:dyDescent="0.25"/>
  <cols>
    <col min="1" max="1" width="57" bestFit="1" customWidth="1"/>
    <col min="2" max="2" width="10.5703125" style="22" bestFit="1" customWidth="1"/>
  </cols>
  <sheetData>
    <row r="1" spans="1:2" x14ac:dyDescent="0.25">
      <c r="A1" s="6" t="s">
        <v>0</v>
      </c>
      <c r="B1" s="11"/>
    </row>
    <row r="2" spans="1:2" x14ac:dyDescent="0.25">
      <c r="A2" s="7"/>
      <c r="B2" s="12" t="s">
        <v>1</v>
      </c>
    </row>
    <row r="3" spans="1:2" ht="15.75" thickBot="1" x14ac:dyDescent="0.3">
      <c r="A3" s="8"/>
      <c r="B3" s="13" t="s">
        <v>2</v>
      </c>
    </row>
    <row r="4" spans="1:2" x14ac:dyDescent="0.25">
      <c r="A4" s="43"/>
      <c r="B4" s="44"/>
    </row>
    <row r="5" spans="1:2" x14ac:dyDescent="0.25">
      <c r="A5" s="24" t="s">
        <v>3</v>
      </c>
      <c r="B5" s="29">
        <v>6429.8849700000001</v>
      </c>
    </row>
    <row r="6" spans="1:2" x14ac:dyDescent="0.25">
      <c r="A6" s="25" t="s">
        <v>4</v>
      </c>
      <c r="B6" s="30">
        <v>0</v>
      </c>
    </row>
    <row r="7" spans="1:2" x14ac:dyDescent="0.25">
      <c r="A7" s="25" t="s">
        <v>5</v>
      </c>
      <c r="B7" s="30">
        <v>5287.6711599999999</v>
      </c>
    </row>
    <row r="8" spans="1:2" x14ac:dyDescent="0.25">
      <c r="A8" s="25" t="s">
        <v>6</v>
      </c>
      <c r="B8" s="30">
        <v>0</v>
      </c>
    </row>
    <row r="9" spans="1:2" ht="15.75" thickBot="1" x14ac:dyDescent="0.3">
      <c r="A9" s="27" t="s">
        <v>7</v>
      </c>
      <c r="B9" s="31">
        <v>229.48285000000001</v>
      </c>
    </row>
    <row r="10" spans="1:2" ht="15.75" thickTop="1" x14ac:dyDescent="0.25">
      <c r="A10" s="2" t="s">
        <v>8</v>
      </c>
      <c r="B10" s="14">
        <f>SUM(B5:B9)</f>
        <v>11947.038980000001</v>
      </c>
    </row>
    <row r="11" spans="1:2" x14ac:dyDescent="0.25">
      <c r="A11" s="37"/>
      <c r="B11" s="38"/>
    </row>
    <row r="12" spans="1:2" x14ac:dyDescent="0.25">
      <c r="A12" s="26" t="s">
        <v>9</v>
      </c>
      <c r="B12" s="32">
        <v>1880.7629999999999</v>
      </c>
    </row>
    <row r="13" spans="1:2" x14ac:dyDescent="0.25">
      <c r="A13" s="45"/>
      <c r="B13" s="46"/>
    </row>
    <row r="14" spans="1:2" x14ac:dyDescent="0.25">
      <c r="A14" s="24" t="s">
        <v>10</v>
      </c>
      <c r="B14" s="29">
        <v>254.86788999999999</v>
      </c>
    </row>
    <row r="15" spans="1:2" ht="15.75" thickBot="1" x14ac:dyDescent="0.3">
      <c r="A15" s="27" t="s">
        <v>11</v>
      </c>
      <c r="B15" s="31">
        <v>2793.9155099999998</v>
      </c>
    </row>
    <row r="16" spans="1:2" ht="15.75" thickTop="1" x14ac:dyDescent="0.25">
      <c r="A16" s="28" t="s">
        <v>12</v>
      </c>
      <c r="B16" s="34">
        <f>SUM(B14:B15)</f>
        <v>3048.7833999999998</v>
      </c>
    </row>
    <row r="17" spans="1:2" x14ac:dyDescent="0.25">
      <c r="A17" s="41"/>
      <c r="B17" s="42"/>
    </row>
    <row r="18" spans="1:2" x14ac:dyDescent="0.25">
      <c r="A18" s="24" t="s">
        <v>13</v>
      </c>
      <c r="B18" s="29">
        <v>1518.6059700000001</v>
      </c>
    </row>
    <row r="19" spans="1:2" x14ac:dyDescent="0.25">
      <c r="A19" s="25" t="s">
        <v>14</v>
      </c>
      <c r="B19" s="30">
        <v>241.22982999999999</v>
      </c>
    </row>
    <row r="20" spans="1:2" ht="15.75" thickBot="1" x14ac:dyDescent="0.3">
      <c r="A20" s="27" t="s">
        <v>15</v>
      </c>
      <c r="B20" s="31">
        <v>768</v>
      </c>
    </row>
    <row r="21" spans="1:2" ht="15.75" thickTop="1" x14ac:dyDescent="0.25">
      <c r="A21" s="28" t="s">
        <v>16</v>
      </c>
      <c r="B21" s="34">
        <f>SUM(B18:B20)</f>
        <v>2527.8357999999998</v>
      </c>
    </row>
    <row r="22" spans="1:2" x14ac:dyDescent="0.25">
      <c r="A22" s="4"/>
      <c r="B22" s="15"/>
    </row>
    <row r="23" spans="1:2" ht="15.75" thickBot="1" x14ac:dyDescent="0.3">
      <c r="A23" s="5" t="s">
        <v>17</v>
      </c>
      <c r="B23" s="16">
        <f>+B21+B12+B16+B10</f>
        <v>19404.421180000001</v>
      </c>
    </row>
    <row r="24" spans="1:2" x14ac:dyDescent="0.25">
      <c r="A24" s="43"/>
      <c r="B24" s="44"/>
    </row>
    <row r="25" spans="1:2" x14ac:dyDescent="0.25">
      <c r="A25" s="24" t="s">
        <v>18</v>
      </c>
      <c r="B25" s="29">
        <v>760</v>
      </c>
    </row>
    <row r="26" spans="1:2" x14ac:dyDescent="0.25">
      <c r="A26" s="25" t="s">
        <v>19</v>
      </c>
      <c r="B26" s="30">
        <v>0</v>
      </c>
    </row>
    <row r="27" spans="1:2" x14ac:dyDescent="0.25">
      <c r="A27" s="25" t="s">
        <v>20</v>
      </c>
      <c r="B27" s="30">
        <v>0</v>
      </c>
    </row>
    <row r="28" spans="1:2" ht="15.75" thickBot="1" x14ac:dyDescent="0.3">
      <c r="A28" s="27" t="s">
        <v>21</v>
      </c>
      <c r="B28" s="31">
        <v>38.995999999999995</v>
      </c>
    </row>
    <row r="29" spans="1:2" ht="15.75" thickTop="1" x14ac:dyDescent="0.25">
      <c r="A29" s="2" t="s">
        <v>22</v>
      </c>
      <c r="B29" s="14">
        <f>SUM(B25:B28)</f>
        <v>798.99599999999998</v>
      </c>
    </row>
    <row r="30" spans="1:2" x14ac:dyDescent="0.25">
      <c r="A30" s="41"/>
      <c r="B30" s="42"/>
    </row>
    <row r="31" spans="1:2" x14ac:dyDescent="0.25">
      <c r="A31" s="24" t="s">
        <v>23</v>
      </c>
      <c r="B31" s="29">
        <v>65.310029999999998</v>
      </c>
    </row>
    <row r="32" spans="1:2" x14ac:dyDescent="0.25">
      <c r="A32" s="25" t="s">
        <v>24</v>
      </c>
      <c r="B32" s="30">
        <v>100.98765</v>
      </c>
    </row>
    <row r="33" spans="1:4" x14ac:dyDescent="0.25">
      <c r="A33" s="25" t="s">
        <v>25</v>
      </c>
      <c r="B33" s="30">
        <v>172.19327999999999</v>
      </c>
    </row>
    <row r="34" spans="1:4" x14ac:dyDescent="0.25">
      <c r="A34" s="25" t="s">
        <v>26</v>
      </c>
      <c r="B34" s="30">
        <v>0</v>
      </c>
    </row>
    <row r="35" spans="1:4" x14ac:dyDescent="0.25">
      <c r="A35" s="25" t="s">
        <v>27</v>
      </c>
      <c r="B35" s="30">
        <v>0</v>
      </c>
    </row>
    <row r="36" spans="1:4" ht="15.75" thickBot="1" x14ac:dyDescent="0.3">
      <c r="A36" s="27" t="s">
        <v>28</v>
      </c>
      <c r="B36" s="31">
        <v>190.96510000000001</v>
      </c>
    </row>
    <row r="37" spans="1:4" ht="15.75" thickTop="1" x14ac:dyDescent="0.25">
      <c r="A37" s="28" t="s">
        <v>29</v>
      </c>
      <c r="B37" s="34">
        <f>SUM(B31:B36)</f>
        <v>529.45605999999998</v>
      </c>
    </row>
    <row r="38" spans="1:4" x14ac:dyDescent="0.25">
      <c r="A38" s="35"/>
      <c r="B38" s="36"/>
    </row>
    <row r="39" spans="1:4" x14ac:dyDescent="0.25">
      <c r="A39" s="26" t="s">
        <v>30</v>
      </c>
      <c r="B39" s="33">
        <f>59.914+1371</f>
        <v>1430.914</v>
      </c>
      <c r="D39" t="s">
        <v>37</v>
      </c>
    </row>
    <row r="40" spans="1:4" x14ac:dyDescent="0.25">
      <c r="A40" s="37"/>
      <c r="B40" s="38"/>
    </row>
    <row r="41" spans="1:4" x14ac:dyDescent="0.25">
      <c r="A41" s="3" t="s">
        <v>31</v>
      </c>
      <c r="B41" s="17">
        <f>+B23+B29+B37+B39</f>
        <v>22163.787240000001</v>
      </c>
    </row>
    <row r="42" spans="1:4" x14ac:dyDescent="0.25">
      <c r="A42" s="37"/>
      <c r="B42" s="38"/>
    </row>
    <row r="43" spans="1:4" x14ac:dyDescent="0.25">
      <c r="A43" s="26" t="s">
        <v>32</v>
      </c>
      <c r="B43" s="33">
        <v>100.93557</v>
      </c>
    </row>
    <row r="44" spans="1:4" x14ac:dyDescent="0.25">
      <c r="A44" s="37"/>
      <c r="B44" s="38"/>
    </row>
    <row r="45" spans="1:4" ht="15.75" thickBot="1" x14ac:dyDescent="0.3">
      <c r="A45" s="5" t="s">
        <v>33</v>
      </c>
      <c r="B45" s="16">
        <f>B43+B41</f>
        <v>22264.722810000003</v>
      </c>
    </row>
    <row r="46" spans="1:4" x14ac:dyDescent="0.25">
      <c r="A46" s="39"/>
      <c r="B46" s="40"/>
    </row>
    <row r="47" spans="1:4" x14ac:dyDescent="0.25">
      <c r="A47" s="3" t="s">
        <v>11</v>
      </c>
      <c r="B47" s="18" t="s">
        <v>1</v>
      </c>
    </row>
    <row r="48" spans="1:4" x14ac:dyDescent="0.25">
      <c r="A48" s="1" t="s">
        <v>35</v>
      </c>
      <c r="B48" s="19">
        <v>2252.3130000000001</v>
      </c>
    </row>
    <row r="49" spans="1:2" ht="15.75" thickBot="1" x14ac:dyDescent="0.3">
      <c r="A49" s="10" t="s">
        <v>36</v>
      </c>
      <c r="B49" s="20">
        <v>541.60299999999995</v>
      </c>
    </row>
    <row r="50" spans="1:2" ht="16.5" thickTop="1" thickBot="1" x14ac:dyDescent="0.3">
      <c r="A50" s="9" t="s">
        <v>34</v>
      </c>
      <c r="B50" s="21">
        <f>SUM(B48:B49)</f>
        <v>2793.9160000000002</v>
      </c>
    </row>
    <row r="52" spans="1:2" x14ac:dyDescent="0.25">
      <c r="A52" s="23"/>
    </row>
  </sheetData>
  <mergeCells count="11">
    <mergeCell ref="A46:B46"/>
    <mergeCell ref="A4:B4"/>
    <mergeCell ref="A38:B38"/>
    <mergeCell ref="A40:B40"/>
    <mergeCell ref="A42:B42"/>
    <mergeCell ref="A44:B44"/>
    <mergeCell ref="A30:B30"/>
    <mergeCell ref="A11:B11"/>
    <mergeCell ref="A13:B13"/>
    <mergeCell ref="A17:B17"/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SS</vt:lpstr>
      <vt:lpstr>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 Robert</dc:creator>
  <cp:lastModifiedBy>Smith Robert</cp:lastModifiedBy>
  <dcterms:created xsi:type="dcterms:W3CDTF">2021-09-23T07:26:02Z</dcterms:created>
  <dcterms:modified xsi:type="dcterms:W3CDTF">2021-09-30T15:33:04Z</dcterms:modified>
</cp:coreProperties>
</file>